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6" i="3"/>
  <c r="D5" s="1"/>
  <c r="D40"/>
  <c r="D39"/>
  <c r="D38"/>
  <c r="D36"/>
  <c r="D35"/>
  <c r="D32" s="1"/>
  <c r="D34"/>
  <c r="D33"/>
  <c r="D31"/>
  <c r="D30"/>
  <c r="D29"/>
  <c r="D28"/>
  <c r="D27"/>
  <c r="D26"/>
  <c r="D23" s="1"/>
  <c r="D18" s="1"/>
  <c r="D25"/>
  <c r="D24"/>
  <c r="D22"/>
  <c r="D21"/>
  <c r="D20"/>
  <c r="D19"/>
  <c r="D17"/>
  <c r="D16"/>
  <c r="D15"/>
  <c r="D14"/>
  <c r="D13"/>
  <c r="D12"/>
  <c r="D10"/>
  <c r="D9"/>
  <c r="D8"/>
  <c r="D7" s="1"/>
  <c r="D37"/>
  <c r="C41"/>
  <c r="D11" l="1"/>
  <c r="D41" s="1"/>
</calcChain>
</file>

<file path=xl/sharedStrings.xml><?xml version="1.0" encoding="utf-8"?>
<sst xmlns="http://schemas.openxmlformats.org/spreadsheetml/2006/main" count="74" uniqueCount="73">
  <si>
    <t>№</t>
  </si>
  <si>
    <t>Виды работ и услуг</t>
  </si>
  <si>
    <t>I.  Содержание помещений общего пользования</t>
  </si>
  <si>
    <t>Работы по уборке лестничных клеток</t>
  </si>
  <si>
    <t>II.  Уборка придомовой территории</t>
  </si>
  <si>
    <t>Работы по уборке придомовой территории</t>
  </si>
  <si>
    <t>Вывоз крупногабаритного мусора</t>
  </si>
  <si>
    <t>III.  Подготовка многоквартирного дома к сезонной эксплуатации</t>
  </si>
  <si>
    <t>3.1.</t>
  </si>
  <si>
    <t>Ликвидация воздушных пробок в системе центрального отопления (наладка системы - стояки)</t>
  </si>
  <si>
    <t>3.2.</t>
  </si>
  <si>
    <t>Прочистка лежаков и стояков канализации</t>
  </si>
  <si>
    <t>3.3.</t>
  </si>
  <si>
    <t>3.4.</t>
  </si>
  <si>
    <t>Ремонт и регулировка вентилей, кранов на системах отопления, водоснабжения в местах общего пользования</t>
  </si>
  <si>
    <t>3.5.</t>
  </si>
  <si>
    <t>Опрессовка и промывка трубопроводов системы  центрального отопления</t>
  </si>
  <si>
    <t>3.6.</t>
  </si>
  <si>
    <t>Испытание трубопроводов системы центрального отопления (Наладка системы отопления)</t>
  </si>
  <si>
    <t>Ремонт и регулировка задвижек на системах отопления</t>
  </si>
  <si>
    <t>IV.  Проведение технических осмотров и мелкий ремонт</t>
  </si>
  <si>
    <t>4.1.</t>
  </si>
  <si>
    <t>Проверка и прочистка дымоходов и вентканалов</t>
  </si>
  <si>
    <t>4.2.</t>
  </si>
  <si>
    <t>Дератизация</t>
  </si>
  <si>
    <t>4.3.</t>
  </si>
  <si>
    <t>4.4.</t>
  </si>
  <si>
    <t>Аварийное обслуживание</t>
  </si>
  <si>
    <t>4.5.</t>
  </si>
  <si>
    <t>Техобслуживание вводных и внутренних газопроводов</t>
  </si>
  <si>
    <t>4.6.</t>
  </si>
  <si>
    <t>Общие и частичные осмотры и обследования, всего</t>
  </si>
  <si>
    <t>Общие и частичные осмотры системы центрального отопления в технических помещениях в отопительный период</t>
  </si>
  <si>
    <t>Общие и частичные осмотры стояков отопления, водоснабжения и водоотведения, приборов отопления в жилых и нежилых помещениях</t>
  </si>
  <si>
    <t>Общие и частичные осмотры общедомовой системы хол и гор/водоснабжения,  водоотведения в технических помещениях</t>
  </si>
  <si>
    <t>Общие и частичные осмотры линий электрических сетей, арматуры, электрооборудования на лестничных площадках</t>
  </si>
  <si>
    <t>Осмотр линий электрических сетей, арматуры, электрооборудования силовых установок, электрощитов, снятие показаний потребленных коммунальных ресурсов</t>
  </si>
  <si>
    <t>Осмотр линий электрических сетей, арматуры, электрооборудования  в жилых помещениях</t>
  </si>
  <si>
    <t>Общие и частичные осмотры линий электрических сетей, арматуры, электрооборудования в подвальных помещениях</t>
  </si>
  <si>
    <t>Устранение засоров внутренних канализационных трубопроводов</t>
  </si>
  <si>
    <t>Ремонт электрощитов</t>
  </si>
  <si>
    <t>Ремонт ВРУ</t>
  </si>
  <si>
    <t>Лабораторное испытание электрооборудования</t>
  </si>
  <si>
    <t>V.  Прочее</t>
  </si>
  <si>
    <t>5.1.</t>
  </si>
  <si>
    <t>Услуги ООО "РРКЦ"</t>
  </si>
  <si>
    <t>5.2.</t>
  </si>
  <si>
    <t>Затраты по управлению домом</t>
  </si>
  <si>
    <t>Итого:</t>
  </si>
  <si>
    <t>ИПЦ</t>
  </si>
  <si>
    <t>Стоимость на 1 кв. м. общей площади (рублей в месяц) c 01.05.2015</t>
  </si>
  <si>
    <t>Техническое обслуживание</t>
  </si>
  <si>
    <t>Расчет стоимости содержания общего имущества многоквартирного дома по адресу: г.Белгород, ул.Некрасова д.14, в соответствии со стандартом эксплуатации</t>
  </si>
  <si>
    <t>2.1.</t>
  </si>
  <si>
    <t>Материальные затраты на санитарное содержание (лампа эл., мыло хоз.)</t>
  </si>
  <si>
    <t>2.2.</t>
  </si>
  <si>
    <t>4.5.1.</t>
  </si>
  <si>
    <t>Общие и частичные осмотры системы центрального отопления, внутриквартирные устройства</t>
  </si>
  <si>
    <t>4.5.2.</t>
  </si>
  <si>
    <t>4.5.3.</t>
  </si>
  <si>
    <t>4.5.4.</t>
  </si>
  <si>
    <t>4.5.5.</t>
  </si>
  <si>
    <t>4.5.6.</t>
  </si>
  <si>
    <t>4.5.7.</t>
  </si>
  <si>
    <t>4.6.2.</t>
  </si>
  <si>
    <t>4.6.3.</t>
  </si>
  <si>
    <t>4.6.4.</t>
  </si>
  <si>
    <t>Освещение мест общего пользования</t>
  </si>
  <si>
    <t>5.3.</t>
  </si>
  <si>
    <t>4.6.1.</t>
  </si>
  <si>
    <t>2.3.</t>
  </si>
  <si>
    <t>1.1.</t>
  </si>
  <si>
    <t>Стоимость на 1 кв. м. общей площади (рублей в месяц) c 01.07.2018</t>
  </si>
</sst>
</file>

<file path=xl/styles.xml><?xml version="1.0" encoding="utf-8"?>
<styleSheet xmlns="http://schemas.openxmlformats.org/spreadsheetml/2006/main">
  <numFmts count="1">
    <numFmt numFmtId="192" formatCode="0.000"/>
  </numFmts>
  <fonts count="7">
    <font>
      <sz val="10"/>
      <name val="Arial"/>
    </font>
    <font>
      <b/>
      <sz val="9"/>
      <name val="Calibri"/>
      <family val="2"/>
      <charset val="204"/>
    </font>
    <font>
      <sz val="9"/>
      <name val="Calibri"/>
      <family val="2"/>
      <charset val="204"/>
    </font>
    <font>
      <b/>
      <sz val="10"/>
      <name val="Arial"/>
      <family val="2"/>
      <charset val="204"/>
    </font>
    <font>
      <b/>
      <sz val="11"/>
      <name val="Calibri"/>
      <family val="2"/>
      <charset val="204"/>
    </font>
    <font>
      <sz val="10"/>
      <name val="Calibri"/>
      <family val="2"/>
      <charset val="204"/>
    </font>
    <font>
      <b/>
      <sz val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wrapText="1"/>
    </xf>
    <xf numFmtId="0" fontId="1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vertical="center"/>
    </xf>
    <xf numFmtId="10" fontId="0" fillId="0" borderId="4" xfId="0" applyNumberForma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right" vertical="top" wrapText="1"/>
    </xf>
    <xf numFmtId="192" fontId="1" fillId="0" borderId="4" xfId="0" applyNumberFormat="1" applyFont="1" applyBorder="1" applyAlignment="1">
      <alignment horizontal="center" wrapText="1"/>
    </xf>
    <xf numFmtId="192" fontId="5" fillId="0" borderId="2" xfId="0" applyNumberFormat="1" applyFont="1" applyBorder="1" applyAlignment="1">
      <alignment horizontal="center" wrapText="1"/>
    </xf>
    <xf numFmtId="192" fontId="1" fillId="0" borderId="2" xfId="0" applyNumberFormat="1" applyFont="1" applyBorder="1" applyAlignment="1">
      <alignment horizontal="center" wrapText="1"/>
    </xf>
    <xf numFmtId="192" fontId="6" fillId="0" borderId="2" xfId="0" applyNumberFormat="1" applyFont="1" applyBorder="1" applyAlignment="1">
      <alignment horizontal="center" wrapText="1"/>
    </xf>
    <xf numFmtId="2" fontId="2" fillId="0" borderId="2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E41"/>
  <sheetViews>
    <sheetView tabSelected="1" workbookViewId="0">
      <selection activeCell="G8" sqref="G8"/>
    </sheetView>
  </sheetViews>
  <sheetFormatPr defaultRowHeight="12.75"/>
  <cols>
    <col min="2" max="2" width="46.7109375" customWidth="1"/>
    <col min="3" max="3" width="17.42578125" hidden="1" customWidth="1"/>
    <col min="4" max="4" width="17.140625" customWidth="1"/>
    <col min="5" max="5" width="9.140625" hidden="1" customWidth="1"/>
  </cols>
  <sheetData>
    <row r="2" spans="1:5" ht="38.25" customHeight="1">
      <c r="A2" s="17" t="s">
        <v>52</v>
      </c>
      <c r="B2" s="18"/>
      <c r="C2" s="18"/>
      <c r="D2" s="18"/>
    </row>
    <row r="3" spans="1:5" ht="13.5" thickBot="1"/>
    <row r="4" spans="1:5" ht="48.75" thickBot="1">
      <c r="A4" s="4" t="s">
        <v>0</v>
      </c>
      <c r="B4" s="4" t="s">
        <v>1</v>
      </c>
      <c r="C4" s="5" t="s">
        <v>50</v>
      </c>
      <c r="D4" s="5" t="s">
        <v>72</v>
      </c>
      <c r="E4" s="6" t="s">
        <v>49</v>
      </c>
    </row>
    <row r="5" spans="1:5" ht="13.5" customHeight="1" thickBot="1">
      <c r="A5" s="15" t="s">
        <v>2</v>
      </c>
      <c r="B5" s="16"/>
      <c r="C5" s="10">
        <v>1.1919800000000003</v>
      </c>
      <c r="D5" s="10">
        <f>SUM(D6)</f>
        <v>1.3164100800000005</v>
      </c>
      <c r="E5" s="7">
        <v>9.6000000000000002E-2</v>
      </c>
    </row>
    <row r="6" spans="1:5" ht="13.5" thickBot="1">
      <c r="A6" s="8" t="s">
        <v>71</v>
      </c>
      <c r="B6" s="1" t="s">
        <v>3</v>
      </c>
      <c r="C6" s="11">
        <v>1.1919800000000003</v>
      </c>
      <c r="D6" s="11">
        <f>C6*(1+$E$5)+0.01</f>
        <v>1.3164100800000005</v>
      </c>
    </row>
    <row r="7" spans="1:5" ht="13.5" customHeight="1" thickBot="1">
      <c r="A7" s="15" t="s">
        <v>4</v>
      </c>
      <c r="B7" s="16"/>
      <c r="C7" s="12">
        <v>3.9435600000000002</v>
      </c>
      <c r="D7" s="12">
        <f>SUM(D8:D10)</f>
        <v>4.3221417600000009</v>
      </c>
    </row>
    <row r="8" spans="1:5" ht="13.5" thickBot="1">
      <c r="A8" s="8" t="s">
        <v>53</v>
      </c>
      <c r="B8" s="1" t="s">
        <v>5</v>
      </c>
      <c r="C8" s="11">
        <v>3.5982200000000004</v>
      </c>
      <c r="D8" s="11">
        <f>C8*(1+$E$5)</f>
        <v>3.9436491200000008</v>
      </c>
    </row>
    <row r="9" spans="1:5" ht="24.75" thickBot="1">
      <c r="A9" s="8" t="s">
        <v>55</v>
      </c>
      <c r="B9" s="1" t="s">
        <v>54</v>
      </c>
      <c r="C9" s="11">
        <v>2.2280000000000001E-2</v>
      </c>
      <c r="D9" s="11">
        <f>C9*(1+$E$5)</f>
        <v>2.4418880000000004E-2</v>
      </c>
    </row>
    <row r="10" spans="1:5" ht="13.5" thickBot="1">
      <c r="A10" s="8" t="s">
        <v>70</v>
      </c>
      <c r="B10" s="1" t="s">
        <v>6</v>
      </c>
      <c r="C10" s="11">
        <v>0.32306000000000001</v>
      </c>
      <c r="D10" s="11">
        <f>C10*(1+$E$5)</f>
        <v>0.35407376000000002</v>
      </c>
    </row>
    <row r="11" spans="1:5" ht="13.5" customHeight="1" thickBot="1">
      <c r="A11" s="15" t="s">
        <v>7</v>
      </c>
      <c r="B11" s="16"/>
      <c r="C11" s="12">
        <v>1.2476800000000001</v>
      </c>
      <c r="D11" s="12">
        <f>SUM(D12:D17)</f>
        <v>1.3674572800000004</v>
      </c>
    </row>
    <row r="12" spans="1:5" ht="24.75" thickBot="1">
      <c r="A12" s="8" t="s">
        <v>8</v>
      </c>
      <c r="B12" s="1" t="s">
        <v>9</v>
      </c>
      <c r="C12" s="11">
        <v>4.4560000000000002E-2</v>
      </c>
      <c r="D12" s="11">
        <f t="shared" ref="D12:D17" si="0">C12*(1+$E$5)</f>
        <v>4.8837760000000008E-2</v>
      </c>
    </row>
    <row r="13" spans="1:5" ht="13.5" thickBot="1">
      <c r="A13" s="8" t="s">
        <v>10</v>
      </c>
      <c r="B13" s="1" t="s">
        <v>11</v>
      </c>
      <c r="C13" s="11">
        <v>0.17824000000000001</v>
      </c>
      <c r="D13" s="11">
        <f t="shared" si="0"/>
        <v>0.19535104000000003</v>
      </c>
    </row>
    <row r="14" spans="1:5" ht="24.75" thickBot="1">
      <c r="A14" s="8" t="s">
        <v>12</v>
      </c>
      <c r="B14" s="1" t="s">
        <v>14</v>
      </c>
      <c r="C14" s="11">
        <v>2.2280000000000001E-2</v>
      </c>
      <c r="D14" s="11">
        <f t="shared" si="0"/>
        <v>2.4418880000000004E-2</v>
      </c>
    </row>
    <row r="15" spans="1:5" ht="24.75" thickBot="1">
      <c r="A15" s="8" t="s">
        <v>13</v>
      </c>
      <c r="B15" s="1" t="s">
        <v>16</v>
      </c>
      <c r="C15" s="11">
        <v>0.43446000000000007</v>
      </c>
      <c r="D15" s="11">
        <f t="shared" si="0"/>
        <v>0.47616816000000012</v>
      </c>
    </row>
    <row r="16" spans="1:5" ht="24.75" thickBot="1">
      <c r="A16" s="8" t="s">
        <v>15</v>
      </c>
      <c r="B16" s="1" t="s">
        <v>18</v>
      </c>
      <c r="C16" s="11">
        <v>0.46788000000000002</v>
      </c>
      <c r="D16" s="11">
        <f t="shared" si="0"/>
        <v>0.51279648000000011</v>
      </c>
    </row>
    <row r="17" spans="1:4" ht="13.5" thickBot="1">
      <c r="A17" s="8" t="s">
        <v>17</v>
      </c>
      <c r="B17" s="1" t="s">
        <v>19</v>
      </c>
      <c r="C17" s="11">
        <v>0.10026</v>
      </c>
      <c r="D17" s="11">
        <f t="shared" si="0"/>
        <v>0.10988496</v>
      </c>
    </row>
    <row r="18" spans="1:4" ht="13.5" customHeight="1" thickBot="1">
      <c r="A18" s="15" t="s">
        <v>20</v>
      </c>
      <c r="B18" s="16"/>
      <c r="C18" s="12">
        <v>1.53732</v>
      </c>
      <c r="D18" s="12">
        <f>SUM(D19:D23,D32)</f>
        <v>1.6849027200000002</v>
      </c>
    </row>
    <row r="19" spans="1:4" ht="13.5" customHeight="1" thickBot="1">
      <c r="A19" s="8" t="s">
        <v>21</v>
      </c>
      <c r="B19" s="1" t="s">
        <v>22</v>
      </c>
      <c r="C19" s="11">
        <v>0.17824000000000001</v>
      </c>
      <c r="D19" s="11">
        <f>C19*(1+$E$5)</f>
        <v>0.19535104000000003</v>
      </c>
    </row>
    <row r="20" spans="1:4" ht="13.5" thickBot="1">
      <c r="A20" s="8" t="s">
        <v>23</v>
      </c>
      <c r="B20" s="1" t="s">
        <v>24</v>
      </c>
      <c r="C20" s="11">
        <v>4.4560000000000002E-2</v>
      </c>
      <c r="D20" s="11">
        <f>C20*(1+$E$5)</f>
        <v>4.8837760000000008E-2</v>
      </c>
    </row>
    <row r="21" spans="1:4" ht="13.5" thickBot="1">
      <c r="A21" s="8" t="s">
        <v>25</v>
      </c>
      <c r="B21" s="1" t="s">
        <v>27</v>
      </c>
      <c r="C21" s="11">
        <v>0.31192000000000003</v>
      </c>
      <c r="D21" s="11">
        <f>C21*(1+$E$5)</f>
        <v>0.34186432000000005</v>
      </c>
    </row>
    <row r="22" spans="1:4" ht="13.5" thickBot="1">
      <c r="A22" s="8" t="s">
        <v>26</v>
      </c>
      <c r="B22" s="1" t="s">
        <v>29</v>
      </c>
      <c r="C22" s="11">
        <v>0.12254000000000001</v>
      </c>
      <c r="D22" s="11">
        <f>C22*(1+$E$5)</f>
        <v>0.13430384000000001</v>
      </c>
    </row>
    <row r="23" spans="1:4" ht="13.5" thickBot="1">
      <c r="A23" s="8" t="s">
        <v>28</v>
      </c>
      <c r="B23" s="1" t="s">
        <v>31</v>
      </c>
      <c r="C23" s="13">
        <v>0.66839999999999999</v>
      </c>
      <c r="D23" s="13">
        <f>SUM(D24:D31)</f>
        <v>0.73256640000000006</v>
      </c>
    </row>
    <row r="24" spans="1:4" ht="24.75" thickBot="1">
      <c r="A24" s="8" t="s">
        <v>56</v>
      </c>
      <c r="B24" s="1" t="s">
        <v>57</v>
      </c>
      <c r="C24" s="11">
        <v>5.5700000000000006E-2</v>
      </c>
      <c r="D24" s="11">
        <f t="shared" ref="D24:D31" si="1">C24*(1+$E$5)</f>
        <v>6.104720000000001E-2</v>
      </c>
    </row>
    <row r="25" spans="1:4" ht="36.75" thickBot="1">
      <c r="A25" s="8" t="s">
        <v>58</v>
      </c>
      <c r="B25" s="1" t="s">
        <v>32</v>
      </c>
      <c r="C25" s="11">
        <v>4.4560000000000002E-2</v>
      </c>
      <c r="D25" s="11">
        <f t="shared" si="1"/>
        <v>4.8837760000000008E-2</v>
      </c>
    </row>
    <row r="26" spans="1:4" ht="36.75" thickBot="1">
      <c r="A26" s="8" t="s">
        <v>59</v>
      </c>
      <c r="B26" s="1" t="s">
        <v>33</v>
      </c>
      <c r="C26" s="11">
        <v>0.11140000000000001</v>
      </c>
      <c r="D26" s="11">
        <f t="shared" si="1"/>
        <v>0.12209440000000002</v>
      </c>
    </row>
    <row r="27" spans="1:4" ht="36.75" thickBot="1">
      <c r="A27" s="8" t="s">
        <v>60</v>
      </c>
      <c r="B27" s="1" t="s">
        <v>34</v>
      </c>
      <c r="C27" s="11">
        <v>0.17824000000000001</v>
      </c>
      <c r="D27" s="11">
        <f t="shared" si="1"/>
        <v>0.19535104000000003</v>
      </c>
    </row>
    <row r="28" spans="1:4" ht="36.75" thickBot="1">
      <c r="A28" s="8" t="s">
        <v>61</v>
      </c>
      <c r="B28" s="1" t="s">
        <v>35</v>
      </c>
      <c r="C28" s="11">
        <v>1.1140000000000001E-2</v>
      </c>
      <c r="D28" s="11">
        <f t="shared" si="1"/>
        <v>1.2209440000000002E-2</v>
      </c>
    </row>
    <row r="29" spans="1:4" ht="36.75" thickBot="1">
      <c r="A29" s="8" t="s">
        <v>62</v>
      </c>
      <c r="B29" s="1" t="s">
        <v>36</v>
      </c>
      <c r="C29" s="11">
        <v>1.1140000000000001E-2</v>
      </c>
      <c r="D29" s="11">
        <f t="shared" si="1"/>
        <v>1.2209440000000002E-2</v>
      </c>
    </row>
    <row r="30" spans="1:4" ht="24.75" thickBot="1">
      <c r="A30" s="3" t="s">
        <v>62</v>
      </c>
      <c r="B30" s="1" t="s">
        <v>37</v>
      </c>
      <c r="C30" s="11">
        <v>0.20052</v>
      </c>
      <c r="D30" s="11">
        <f t="shared" si="1"/>
        <v>0.21976992000000001</v>
      </c>
    </row>
    <row r="31" spans="1:4" ht="36.75" thickBot="1">
      <c r="A31" s="3" t="s">
        <v>63</v>
      </c>
      <c r="B31" s="1" t="s">
        <v>38</v>
      </c>
      <c r="C31" s="11">
        <v>5.5700000000000006E-2</v>
      </c>
      <c r="D31" s="11">
        <f t="shared" si="1"/>
        <v>6.104720000000001E-2</v>
      </c>
    </row>
    <row r="32" spans="1:4" ht="13.5" thickBot="1">
      <c r="A32" s="8" t="s">
        <v>30</v>
      </c>
      <c r="B32" s="1" t="s">
        <v>51</v>
      </c>
      <c r="C32" s="13">
        <v>0.21166000000000001</v>
      </c>
      <c r="D32" s="13">
        <f>SUM(D33:D36)</f>
        <v>0.23197936000000002</v>
      </c>
    </row>
    <row r="33" spans="1:4" ht="24.75" thickBot="1">
      <c r="A33" s="14" t="s">
        <v>69</v>
      </c>
      <c r="B33" s="1" t="s">
        <v>39</v>
      </c>
      <c r="C33" s="11">
        <v>4.4560000000000002E-2</v>
      </c>
      <c r="D33" s="11">
        <f>C33*(1+$E$5)</f>
        <v>4.8837760000000008E-2</v>
      </c>
    </row>
    <row r="34" spans="1:4" ht="13.5" thickBot="1">
      <c r="A34" s="8" t="s">
        <v>64</v>
      </c>
      <c r="B34" s="1" t="s">
        <v>40</v>
      </c>
      <c r="C34" s="11">
        <v>1.1140000000000001E-2</v>
      </c>
      <c r="D34" s="11">
        <f>C34*(1+$E$5)</f>
        <v>1.2209440000000002E-2</v>
      </c>
    </row>
    <row r="35" spans="1:4" ht="13.5" thickBot="1">
      <c r="A35" s="8" t="s">
        <v>65</v>
      </c>
      <c r="B35" s="1" t="s">
        <v>41</v>
      </c>
      <c r="C35" s="11">
        <v>1.1140000000000001E-2</v>
      </c>
      <c r="D35" s="11">
        <f>C35*(1+$E$5)</f>
        <v>1.2209440000000002E-2</v>
      </c>
    </row>
    <row r="36" spans="1:4" ht="13.5" thickBot="1">
      <c r="A36" s="8" t="s">
        <v>66</v>
      </c>
      <c r="B36" s="1" t="s">
        <v>42</v>
      </c>
      <c r="C36" s="11">
        <v>0.14482</v>
      </c>
      <c r="D36" s="11">
        <f>C36*(1+$E$5)</f>
        <v>0.15872272000000001</v>
      </c>
    </row>
    <row r="37" spans="1:4" ht="13.5" thickBot="1">
      <c r="A37" s="15" t="s">
        <v>43</v>
      </c>
      <c r="B37" s="16"/>
      <c r="C37" s="12">
        <v>3.5759400000000006</v>
      </c>
      <c r="D37" s="12">
        <f>SUM(D38:D40)</f>
        <v>3.919230240000001</v>
      </c>
    </row>
    <row r="38" spans="1:4" ht="13.5" thickBot="1">
      <c r="A38" s="8" t="s">
        <v>44</v>
      </c>
      <c r="B38" s="1" t="s">
        <v>67</v>
      </c>
      <c r="C38" s="11">
        <v>0</v>
      </c>
      <c r="D38" s="11">
        <f>C38*(1+$E$5)</f>
        <v>0</v>
      </c>
    </row>
    <row r="39" spans="1:4" ht="13.5" thickBot="1">
      <c r="A39" s="8" t="s">
        <v>46</v>
      </c>
      <c r="B39" s="1" t="s">
        <v>45</v>
      </c>
      <c r="C39" s="11">
        <v>0.26736000000000004</v>
      </c>
      <c r="D39" s="11">
        <f>C39*(1+$E$5)</f>
        <v>0.29302656000000005</v>
      </c>
    </row>
    <row r="40" spans="1:4" ht="13.5" thickBot="1">
      <c r="A40" s="8" t="s">
        <v>68</v>
      </c>
      <c r="B40" s="1" t="s">
        <v>47</v>
      </c>
      <c r="C40" s="11">
        <v>3.3085800000000005</v>
      </c>
      <c r="D40" s="11">
        <f>C40*(1+$E$5)</f>
        <v>3.626203680000001</v>
      </c>
    </row>
    <row r="41" spans="1:4" ht="15.75" thickBot="1">
      <c r="A41" s="2"/>
      <c r="B41" s="9" t="s">
        <v>48</v>
      </c>
      <c r="C41" s="13">
        <f>C5+C7+C11+C18+C37</f>
        <v>11.496480000000002</v>
      </c>
      <c r="D41" s="13">
        <f>D5+D7+D11+D18+D37</f>
        <v>12.610142080000003</v>
      </c>
    </row>
  </sheetData>
  <mergeCells count="6">
    <mergeCell ref="A18:B18"/>
    <mergeCell ref="A37:B37"/>
    <mergeCell ref="A11:B11"/>
    <mergeCell ref="A2:D2"/>
    <mergeCell ref="A5:B5"/>
    <mergeCell ref="A7:B7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1996-10-08T23:32:33Z</dcterms:created>
  <dcterms:modified xsi:type="dcterms:W3CDTF">2018-07-12T11:21:27Z</dcterms:modified>
</cp:coreProperties>
</file>