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 defaultThemeVersion="124226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6" i="3"/>
  <c r="D5" s="1"/>
  <c r="C40"/>
  <c r="C34"/>
  <c r="C25"/>
  <c r="C18" s="1"/>
  <c r="C11"/>
  <c r="C7"/>
  <c r="C5"/>
  <c r="C43" s="1"/>
  <c r="D8"/>
  <c r="D9"/>
  <c r="D10"/>
  <c r="D12"/>
  <c r="D13"/>
  <c r="D11" s="1"/>
  <c r="D14"/>
  <c r="D15"/>
  <c r="D16"/>
  <c r="D17"/>
  <c r="D26"/>
  <c r="D27"/>
  <c r="D33"/>
  <c r="D28"/>
  <c r="D25" s="1"/>
  <c r="D29"/>
  <c r="D30"/>
  <c r="D31"/>
  <c r="D32"/>
  <c r="D35"/>
  <c r="D36"/>
  <c r="D37"/>
  <c r="D38"/>
  <c r="D39"/>
  <c r="D19"/>
  <c r="D20"/>
  <c r="D21"/>
  <c r="D22"/>
  <c r="D23"/>
  <c r="D24"/>
  <c r="D41"/>
  <c r="D40" s="1"/>
  <c r="D42"/>
  <c r="D34" l="1"/>
  <c r="D7"/>
  <c r="D18"/>
  <c r="D43" s="1"/>
</calcChain>
</file>

<file path=xl/sharedStrings.xml><?xml version="1.0" encoding="utf-8"?>
<sst xmlns="http://schemas.openxmlformats.org/spreadsheetml/2006/main" count="78" uniqueCount="77">
  <si>
    <t>№</t>
  </si>
  <si>
    <t>Виды работ и услуг</t>
  </si>
  <si>
    <t>I.  Содержание помещений общего пользования</t>
  </si>
  <si>
    <t>Работы по уборке лестничных клеток</t>
  </si>
  <si>
    <t>II.  Уборка придомовой территории</t>
  </si>
  <si>
    <t>Работы по уборке придомовой территории</t>
  </si>
  <si>
    <t>Вывоз крупногабаритного мусора</t>
  </si>
  <si>
    <t>III.  Подготовка многоквартирного дома к сезонной эксплуатации</t>
  </si>
  <si>
    <t>3.1.</t>
  </si>
  <si>
    <t>Ликвидация воздушных пробок в системе центрального отопления (наладка системы - стояки)</t>
  </si>
  <si>
    <t>3.2.</t>
  </si>
  <si>
    <t>Прочистка лежаков и стояков канализации</t>
  </si>
  <si>
    <t>3.4.</t>
  </si>
  <si>
    <t>Ремонт и регулировка вентилей, кранов на системах отопления, водоснабжения в местах общего пользования</t>
  </si>
  <si>
    <t>3.5.</t>
  </si>
  <si>
    <t>Опрессовка и промывка трубопроводов системы  центрального отопления</t>
  </si>
  <si>
    <t>3.6.</t>
  </si>
  <si>
    <t>Испытание трубопроводов системы центрального отопления (Наладка системы отопления)</t>
  </si>
  <si>
    <t>Ремонт и регулировка задвижек на системах отопления</t>
  </si>
  <si>
    <t>IV.  Проведение технических осмотров и мелкий ремонт</t>
  </si>
  <si>
    <t>4.1.</t>
  </si>
  <si>
    <t>Проверка и прочистка дымоходов и вентканалов</t>
  </si>
  <si>
    <t>4.2.</t>
  </si>
  <si>
    <t>Дератизация</t>
  </si>
  <si>
    <t>4.3.</t>
  </si>
  <si>
    <t>4.4.</t>
  </si>
  <si>
    <t>Аварийное обслуживание</t>
  </si>
  <si>
    <t>4.5.</t>
  </si>
  <si>
    <t>Техобслуживание вводных и внутренних газопроводов</t>
  </si>
  <si>
    <t>4.6.</t>
  </si>
  <si>
    <t>Общие и частичные осмотры и обследования, всего</t>
  </si>
  <si>
    <t>Общие и частичные осмотры системы центрального отопления в технических помещениях в отопительный период</t>
  </si>
  <si>
    <t>Общие и частичные осмотры стояков отопления, водоснабжения и водоотведения, приборов отопления в жилых и нежилых помещениях</t>
  </si>
  <si>
    <t>Общие и частичные осмотры линий электрических сетей, арматуры, электрооборудования на лестничных площадках</t>
  </si>
  <si>
    <t>Осмотр линий электрических сетей, арматуры, электрооборудования силовых установок, электрощитов, снятие показаний потребленных коммунальных ресурсов</t>
  </si>
  <si>
    <t>Осмотр линий электрических сетей, арматуры, электрооборудования  в жилых помещениях</t>
  </si>
  <si>
    <t>Общие и частичные осмотры линий электрических сетей, арматуры, электрооборудования в подвальных помещениях</t>
  </si>
  <si>
    <t>Устранение засоров внутренних канализационных трубопроводов</t>
  </si>
  <si>
    <t>Ремонт электрощитов</t>
  </si>
  <si>
    <t>Ремонт ВРУ</t>
  </si>
  <si>
    <t>Лабораторное испытание электрооборудования</t>
  </si>
  <si>
    <t>V.  Прочее</t>
  </si>
  <si>
    <t>5.1.</t>
  </si>
  <si>
    <t>Затраты по управлению домом</t>
  </si>
  <si>
    <t>Итого:</t>
  </si>
  <si>
    <t>ИПЦ</t>
  </si>
  <si>
    <t>Стоимость на 1 кв. м. общей площади (рублей в месяц) c 01.05.2015</t>
  </si>
  <si>
    <t>Агентское обслуживание - БСК</t>
  </si>
  <si>
    <t>4.7.</t>
  </si>
  <si>
    <t>4.7.1.</t>
  </si>
  <si>
    <t xml:space="preserve">Общие и частичные осмотры системы центрального отопления, внутриквартирные устройства </t>
  </si>
  <si>
    <t>4.7.2.</t>
  </si>
  <si>
    <t>4.7.3.</t>
  </si>
  <si>
    <t>4.7.4.</t>
  </si>
  <si>
    <t>4.7.5.</t>
  </si>
  <si>
    <t>4.7.6.</t>
  </si>
  <si>
    <t>4.8.</t>
  </si>
  <si>
    <t>4.8.2.</t>
  </si>
  <si>
    <t>4.8.3.</t>
  </si>
  <si>
    <t>2.1.</t>
  </si>
  <si>
    <t>2.2.</t>
  </si>
  <si>
    <t>3.3.</t>
  </si>
  <si>
    <t>Общие и частичные осмотры общедомовой системы хол и гор/водоснабжения,  водоотведения в технических помещениях</t>
  </si>
  <si>
    <t>4.8.5.</t>
  </si>
  <si>
    <t>Услуги ООО "РРКЦ"</t>
  </si>
  <si>
    <t>4.7.7.</t>
  </si>
  <si>
    <t>Дезинсекция подвальных помещений</t>
  </si>
  <si>
    <t>5.2.</t>
  </si>
  <si>
    <t>4.8.4.</t>
  </si>
  <si>
    <t>Прочие материальные затраты на санитарное содержание (лампа эл., мыло хоз.)</t>
  </si>
  <si>
    <t>Содержание конструктивных элементов зданий жилого дома</t>
  </si>
  <si>
    <t>Техническое обслуживание</t>
  </si>
  <si>
    <t>4.8.1.</t>
  </si>
  <si>
    <t>Расчет стоимости содержания общего имущества многоквартирного дома по адресу: г.Белгород, ул. Садовая д.45, в соответствии со стандартом эксплуатации</t>
  </si>
  <si>
    <t>1.1.</t>
  </si>
  <si>
    <t>2.3.</t>
  </si>
  <si>
    <t>Стоимость на 1 кв. м. общей площади (рублей в месяц) c 01.07.2018</t>
  </si>
</sst>
</file>

<file path=xl/styles.xml><?xml version="1.0" encoding="utf-8"?>
<styleSheet xmlns="http://schemas.openxmlformats.org/spreadsheetml/2006/main">
  <numFmts count="1">
    <numFmt numFmtId="192" formatCode="0.000"/>
  </numFmts>
  <fonts count="5">
    <font>
      <sz val="10"/>
      <name val="Arial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b/>
      <sz val="10"/>
      <name val="Arial"/>
      <family val="2"/>
      <charset val="204"/>
    </font>
    <font>
      <b/>
      <sz val="10.5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vertical="center"/>
    </xf>
    <xf numFmtId="10" fontId="0" fillId="0" borderId="2" xfId="0" applyNumberFormat="1" applyBorder="1" applyAlignment="1">
      <alignment horizontal="center"/>
    </xf>
    <xf numFmtId="192" fontId="1" fillId="0" borderId="3" xfId="0" applyNumberFormat="1" applyFont="1" applyBorder="1" applyAlignment="1">
      <alignment horizontal="center" vertical="top" wrapText="1"/>
    </xf>
    <xf numFmtId="192" fontId="2" fillId="0" borderId="3" xfId="0" applyNumberFormat="1" applyFont="1" applyBorder="1" applyAlignment="1">
      <alignment horizontal="center" vertical="top" wrapText="1"/>
    </xf>
    <xf numFmtId="192" fontId="4" fillId="0" borderId="3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3" xfId="0" applyFont="1" applyBorder="1" applyAlignment="1">
      <alignment vertical="top" wrapText="1"/>
    </xf>
    <xf numFmtId="0" fontId="2" fillId="0" borderId="3" xfId="0" applyFont="1" applyBorder="1" applyAlignment="1">
      <alignment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0" fontId="4" fillId="0" borderId="3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top"/>
    </xf>
    <xf numFmtId="0" fontId="2" fillId="0" borderId="3" xfId="0" applyFont="1" applyBorder="1"/>
    <xf numFmtId="0" fontId="2" fillId="0" borderId="4" xfId="0" applyFont="1" applyBorder="1" applyAlignment="1">
      <alignment horizontal="center"/>
    </xf>
    <xf numFmtId="192" fontId="2" fillId="0" borderId="4" xfId="0" applyNumberFormat="1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43"/>
  <sheetViews>
    <sheetView tabSelected="1" workbookViewId="0">
      <selection activeCell="D5" sqref="D5"/>
    </sheetView>
  </sheetViews>
  <sheetFormatPr defaultRowHeight="12.75"/>
  <cols>
    <col min="2" max="2" width="46.7109375" customWidth="1"/>
    <col min="3" max="3" width="17.42578125" hidden="1" customWidth="1"/>
    <col min="4" max="4" width="17.140625" customWidth="1"/>
    <col min="5" max="5" width="9.140625" hidden="1" customWidth="1"/>
  </cols>
  <sheetData>
    <row r="2" spans="1:5" ht="39" customHeight="1">
      <c r="A2" s="21" t="s">
        <v>73</v>
      </c>
      <c r="B2" s="22"/>
      <c r="C2" s="22"/>
      <c r="D2" s="22"/>
    </row>
    <row r="3" spans="1:5" ht="13.5" thickBot="1"/>
    <row r="4" spans="1:5" ht="48.75" thickBot="1">
      <c r="A4" s="1" t="s">
        <v>0</v>
      </c>
      <c r="B4" s="1" t="s">
        <v>1</v>
      </c>
      <c r="C4" s="2" t="s">
        <v>46</v>
      </c>
      <c r="D4" s="2" t="s">
        <v>76</v>
      </c>
      <c r="E4" s="3" t="s">
        <v>45</v>
      </c>
    </row>
    <row r="5" spans="1:5" ht="13.5" customHeight="1" thickBot="1">
      <c r="A5" s="19" t="s">
        <v>2</v>
      </c>
      <c r="B5" s="20"/>
      <c r="C5" s="5">
        <f>SUM(C6)</f>
        <v>1.26</v>
      </c>
      <c r="D5" s="5">
        <f>SUM(D6)</f>
        <v>1.3859600000000001</v>
      </c>
      <c r="E5" s="4">
        <v>9.6000000000000002E-2</v>
      </c>
    </row>
    <row r="6" spans="1:5" ht="13.5" thickBot="1">
      <c r="A6" s="8" t="s">
        <v>74</v>
      </c>
      <c r="B6" s="9" t="s">
        <v>3</v>
      </c>
      <c r="C6" s="18">
        <v>1.26</v>
      </c>
      <c r="D6" s="6">
        <f>C6*(1+$E$5)+0.005</f>
        <v>1.3859600000000001</v>
      </c>
    </row>
    <row r="7" spans="1:5" ht="13.5" customHeight="1" thickBot="1">
      <c r="A7" s="19" t="s">
        <v>4</v>
      </c>
      <c r="B7" s="20"/>
      <c r="C7" s="5">
        <f>SUM(C8:C10)</f>
        <v>2.42</v>
      </c>
      <c r="D7" s="5">
        <f>SUM(D8:D10)</f>
        <v>2.6523200000000005</v>
      </c>
    </row>
    <row r="8" spans="1:5" ht="13.5" customHeight="1" thickBot="1">
      <c r="A8" s="8" t="s">
        <v>59</v>
      </c>
      <c r="B8" s="9" t="s">
        <v>5</v>
      </c>
      <c r="C8" s="18">
        <v>2.09</v>
      </c>
      <c r="D8" s="6">
        <f t="shared" ref="D6:D42" si="0">C8*(1+$E$5)</f>
        <v>2.2906400000000002</v>
      </c>
    </row>
    <row r="9" spans="1:5" ht="24.75" thickBot="1">
      <c r="A9" s="8" t="s">
        <v>60</v>
      </c>
      <c r="B9" s="10" t="s">
        <v>69</v>
      </c>
      <c r="C9" s="18">
        <v>0.02</v>
      </c>
      <c r="D9" s="6">
        <f t="shared" si="0"/>
        <v>2.1920000000000002E-2</v>
      </c>
    </row>
    <row r="10" spans="1:5" ht="13.5" thickBot="1">
      <c r="A10" s="8" t="s">
        <v>75</v>
      </c>
      <c r="B10" s="9" t="s">
        <v>6</v>
      </c>
      <c r="C10" s="18">
        <v>0.31</v>
      </c>
      <c r="D10" s="6">
        <f t="shared" si="0"/>
        <v>0.33976000000000001</v>
      </c>
    </row>
    <row r="11" spans="1:5" ht="13.5" customHeight="1" thickBot="1">
      <c r="A11" s="19" t="s">
        <v>7</v>
      </c>
      <c r="B11" s="20"/>
      <c r="C11" s="5">
        <f>SUM(C12:C17)</f>
        <v>1.4989999999999999</v>
      </c>
      <c r="D11" s="5">
        <f>SUM(D12:D17)</f>
        <v>1.6429040000000001</v>
      </c>
    </row>
    <row r="12" spans="1:5" ht="13.5" customHeight="1" thickBot="1">
      <c r="A12" s="8" t="s">
        <v>8</v>
      </c>
      <c r="B12" s="9" t="s">
        <v>9</v>
      </c>
      <c r="C12" s="18">
        <v>8.5000000000000006E-2</v>
      </c>
      <c r="D12" s="6">
        <f t="shared" si="0"/>
        <v>9.3160000000000021E-2</v>
      </c>
    </row>
    <row r="13" spans="1:5" ht="13.5" thickBot="1">
      <c r="A13" s="8" t="s">
        <v>10</v>
      </c>
      <c r="B13" s="9" t="s">
        <v>11</v>
      </c>
      <c r="C13" s="18">
        <v>0.18</v>
      </c>
      <c r="D13" s="6">
        <f t="shared" si="0"/>
        <v>0.19728000000000001</v>
      </c>
    </row>
    <row r="14" spans="1:5" ht="24.75" thickBot="1">
      <c r="A14" s="8" t="s">
        <v>61</v>
      </c>
      <c r="B14" s="9" t="s">
        <v>13</v>
      </c>
      <c r="C14" s="18">
        <v>4.7E-2</v>
      </c>
      <c r="D14" s="6">
        <f t="shared" si="0"/>
        <v>5.1512000000000002E-2</v>
      </c>
    </row>
    <row r="15" spans="1:5" ht="24.75" thickBot="1">
      <c r="A15" s="8" t="s">
        <v>12</v>
      </c>
      <c r="B15" s="9" t="s">
        <v>15</v>
      </c>
      <c r="C15" s="18">
        <v>0.42199999999999999</v>
      </c>
      <c r="D15" s="6">
        <f t="shared" si="0"/>
        <v>0.46251200000000003</v>
      </c>
    </row>
    <row r="16" spans="1:5" ht="13.5" customHeight="1" thickBot="1">
      <c r="A16" s="8" t="s">
        <v>14</v>
      </c>
      <c r="B16" s="9" t="s">
        <v>17</v>
      </c>
      <c r="C16" s="18">
        <v>0.67</v>
      </c>
      <c r="D16" s="6">
        <f t="shared" si="0"/>
        <v>0.73432000000000008</v>
      </c>
    </row>
    <row r="17" spans="1:4" ht="13.5" customHeight="1" thickBot="1">
      <c r="A17" s="8" t="s">
        <v>16</v>
      </c>
      <c r="B17" s="9" t="s">
        <v>18</v>
      </c>
      <c r="C17" s="18">
        <v>9.5000000000000001E-2</v>
      </c>
      <c r="D17" s="6">
        <f t="shared" si="0"/>
        <v>0.10412</v>
      </c>
    </row>
    <row r="18" spans="1:4" ht="13.5" customHeight="1" thickBot="1">
      <c r="A18" s="19" t="s">
        <v>19</v>
      </c>
      <c r="B18" s="20"/>
      <c r="C18" s="5">
        <f>SUM(C19:C25,C34)</f>
        <v>3.5709999999999997</v>
      </c>
      <c r="D18" s="5">
        <f>SUM(D19:D25,D34)</f>
        <v>3.9138160000000006</v>
      </c>
    </row>
    <row r="19" spans="1:4" ht="13.5" customHeight="1" thickBot="1">
      <c r="A19" s="8" t="s">
        <v>20</v>
      </c>
      <c r="B19" s="9" t="s">
        <v>21</v>
      </c>
      <c r="C19" s="18">
        <v>0.43</v>
      </c>
      <c r="D19" s="6">
        <f t="shared" si="0"/>
        <v>0.47128000000000003</v>
      </c>
    </row>
    <row r="20" spans="1:4" ht="13.5" thickBot="1">
      <c r="A20" s="8" t="s">
        <v>22</v>
      </c>
      <c r="B20" s="9" t="s">
        <v>23</v>
      </c>
      <c r="C20" s="18">
        <v>0.02</v>
      </c>
      <c r="D20" s="6">
        <f t="shared" si="0"/>
        <v>2.1920000000000002E-2</v>
      </c>
    </row>
    <row r="21" spans="1:4" ht="13.5" thickBot="1">
      <c r="A21" s="8" t="s">
        <v>24</v>
      </c>
      <c r="B21" s="9" t="s">
        <v>66</v>
      </c>
      <c r="C21" s="18">
        <v>7.0000000000000007E-2</v>
      </c>
      <c r="D21" s="6">
        <f t="shared" si="0"/>
        <v>7.672000000000001E-2</v>
      </c>
    </row>
    <row r="22" spans="1:4" ht="13.5" thickBot="1">
      <c r="A22" s="8" t="s">
        <v>25</v>
      </c>
      <c r="B22" s="9" t="s">
        <v>26</v>
      </c>
      <c r="C22" s="18">
        <v>0.28999999999999998</v>
      </c>
      <c r="D22" s="6">
        <f t="shared" si="0"/>
        <v>0.31784000000000001</v>
      </c>
    </row>
    <row r="23" spans="1:4" ht="13.5" thickBot="1">
      <c r="A23" s="8" t="s">
        <v>27</v>
      </c>
      <c r="B23" s="9" t="s">
        <v>28</v>
      </c>
      <c r="C23" s="18">
        <v>0.11</v>
      </c>
      <c r="D23" s="6">
        <f t="shared" si="0"/>
        <v>0.12056000000000001</v>
      </c>
    </row>
    <row r="24" spans="1:4" ht="13.5" thickBot="1">
      <c r="A24" s="8" t="s">
        <v>29</v>
      </c>
      <c r="B24" s="10" t="s">
        <v>47</v>
      </c>
      <c r="C24" s="18">
        <v>0.06</v>
      </c>
      <c r="D24" s="6">
        <f t="shared" si="0"/>
        <v>6.5759999999999999E-2</v>
      </c>
    </row>
    <row r="25" spans="1:4" ht="13.5" thickBot="1">
      <c r="A25" s="14" t="s">
        <v>48</v>
      </c>
      <c r="B25" s="12" t="s">
        <v>30</v>
      </c>
      <c r="C25" s="5">
        <f>SUM(C26:C33)</f>
        <v>0.71</v>
      </c>
      <c r="D25" s="5">
        <f>SUM(D26:D33)</f>
        <v>0.77816000000000018</v>
      </c>
    </row>
    <row r="26" spans="1:4" ht="24.75" thickBot="1">
      <c r="A26" s="8" t="s">
        <v>49</v>
      </c>
      <c r="B26" s="9" t="s">
        <v>50</v>
      </c>
      <c r="C26" s="18">
        <v>7.0999999999999994E-2</v>
      </c>
      <c r="D26" s="6">
        <f t="shared" si="0"/>
        <v>7.7815999999999996E-2</v>
      </c>
    </row>
    <row r="27" spans="1:4" ht="36.75" thickBot="1">
      <c r="A27" s="8" t="s">
        <v>51</v>
      </c>
      <c r="B27" s="9" t="s">
        <v>31</v>
      </c>
      <c r="C27" s="18">
        <v>5.0999999999999997E-2</v>
      </c>
      <c r="D27" s="6">
        <f t="shared" si="0"/>
        <v>5.5896000000000001E-2</v>
      </c>
    </row>
    <row r="28" spans="1:4" ht="36.75" thickBot="1">
      <c r="A28" s="8" t="s">
        <v>52</v>
      </c>
      <c r="B28" s="9" t="s">
        <v>32</v>
      </c>
      <c r="C28" s="18">
        <v>9.2999999999999999E-2</v>
      </c>
      <c r="D28" s="6">
        <f t="shared" si="0"/>
        <v>0.101928</v>
      </c>
    </row>
    <row r="29" spans="1:4" ht="36.75" thickBot="1">
      <c r="A29" s="8" t="s">
        <v>53</v>
      </c>
      <c r="B29" s="9" t="s">
        <v>62</v>
      </c>
      <c r="C29" s="18">
        <v>0.17399999999999999</v>
      </c>
      <c r="D29" s="6">
        <f t="shared" si="0"/>
        <v>0.19070400000000001</v>
      </c>
    </row>
    <row r="30" spans="1:4" ht="36.75" thickBot="1">
      <c r="A30" s="8" t="s">
        <v>54</v>
      </c>
      <c r="B30" s="9" t="s">
        <v>33</v>
      </c>
      <c r="C30" s="18">
        <v>1.9E-2</v>
      </c>
      <c r="D30" s="6">
        <f t="shared" si="0"/>
        <v>2.0824000000000002E-2</v>
      </c>
    </row>
    <row r="31" spans="1:4" ht="36.75" thickBot="1">
      <c r="A31" s="8" t="s">
        <v>55</v>
      </c>
      <c r="B31" s="9" t="s">
        <v>34</v>
      </c>
      <c r="C31" s="18">
        <v>1.6E-2</v>
      </c>
      <c r="D31" s="6">
        <f t="shared" si="0"/>
        <v>1.7536000000000003E-2</v>
      </c>
    </row>
    <row r="32" spans="1:4" ht="24.75" thickBot="1">
      <c r="A32" s="15" t="s">
        <v>55</v>
      </c>
      <c r="B32" s="9" t="s">
        <v>35</v>
      </c>
      <c r="C32" s="18">
        <v>0.22600000000000001</v>
      </c>
      <c r="D32" s="6">
        <f t="shared" si="0"/>
        <v>0.24769600000000003</v>
      </c>
    </row>
    <row r="33" spans="1:4" ht="36.75" thickBot="1">
      <c r="A33" s="15" t="s">
        <v>65</v>
      </c>
      <c r="B33" s="9" t="s">
        <v>36</v>
      </c>
      <c r="C33" s="18">
        <v>0.06</v>
      </c>
      <c r="D33" s="6">
        <f t="shared" si="0"/>
        <v>6.5759999999999999E-2</v>
      </c>
    </row>
    <row r="34" spans="1:4" ht="13.5" thickBot="1">
      <c r="A34" s="11" t="s">
        <v>56</v>
      </c>
      <c r="B34" s="12" t="s">
        <v>71</v>
      </c>
      <c r="C34" s="5">
        <f>SUM(C35:C39)</f>
        <v>1.881</v>
      </c>
      <c r="D34" s="5">
        <f>SUM(D35:D39)</f>
        <v>2.0615760000000001</v>
      </c>
    </row>
    <row r="35" spans="1:4" ht="24.75" thickBot="1">
      <c r="A35" s="8" t="s">
        <v>72</v>
      </c>
      <c r="B35" s="9" t="s">
        <v>37</v>
      </c>
      <c r="C35" s="18">
        <v>4.4999999999999998E-2</v>
      </c>
      <c r="D35" s="6">
        <f t="shared" si="0"/>
        <v>4.9320000000000003E-2</v>
      </c>
    </row>
    <row r="36" spans="1:4" ht="13.5" thickBot="1">
      <c r="A36" s="8" t="s">
        <v>57</v>
      </c>
      <c r="B36" s="9" t="s">
        <v>38</v>
      </c>
      <c r="C36" s="18">
        <v>8.0000000000000002E-3</v>
      </c>
      <c r="D36" s="6">
        <f t="shared" si="0"/>
        <v>8.7680000000000015E-3</v>
      </c>
    </row>
    <row r="37" spans="1:4" ht="13.5" thickBot="1">
      <c r="A37" s="8" t="s">
        <v>58</v>
      </c>
      <c r="B37" s="9" t="s">
        <v>39</v>
      </c>
      <c r="C37" s="18">
        <v>8.0000000000000002E-3</v>
      </c>
      <c r="D37" s="6">
        <f t="shared" si="0"/>
        <v>8.7680000000000015E-3</v>
      </c>
    </row>
    <row r="38" spans="1:4" ht="13.5" thickBot="1">
      <c r="A38" s="8" t="s">
        <v>68</v>
      </c>
      <c r="B38" s="16" t="s">
        <v>70</v>
      </c>
      <c r="C38" s="18">
        <v>1.78</v>
      </c>
      <c r="D38" s="6">
        <f t="shared" si="0"/>
        <v>1.9508800000000002</v>
      </c>
    </row>
    <row r="39" spans="1:4" ht="13.5" thickBot="1">
      <c r="A39" s="17" t="s">
        <v>63</v>
      </c>
      <c r="B39" s="9" t="s">
        <v>40</v>
      </c>
      <c r="C39" s="18">
        <v>0.04</v>
      </c>
      <c r="D39" s="6">
        <f t="shared" si="0"/>
        <v>4.3840000000000004E-2</v>
      </c>
    </row>
    <row r="40" spans="1:4" ht="13.5" thickBot="1">
      <c r="A40" s="19" t="s">
        <v>41</v>
      </c>
      <c r="B40" s="20"/>
      <c r="C40" s="5">
        <f>SUM(C41:C42)</f>
        <v>4.07</v>
      </c>
      <c r="D40" s="5">
        <f>SUM(D41:D42)</f>
        <v>4.4607200000000002</v>
      </c>
    </row>
    <row r="41" spans="1:4" ht="13.5" thickBot="1">
      <c r="A41" s="8" t="s">
        <v>42</v>
      </c>
      <c r="B41" s="9" t="s">
        <v>64</v>
      </c>
      <c r="C41" s="18">
        <v>0.27</v>
      </c>
      <c r="D41" s="6">
        <f t="shared" si="0"/>
        <v>0.29592000000000002</v>
      </c>
    </row>
    <row r="42" spans="1:4" ht="13.5" thickBot="1">
      <c r="A42" s="8" t="s">
        <v>67</v>
      </c>
      <c r="B42" s="9" t="s">
        <v>43</v>
      </c>
      <c r="C42" s="18">
        <v>3.8</v>
      </c>
      <c r="D42" s="6">
        <f t="shared" si="0"/>
        <v>4.1648000000000005</v>
      </c>
    </row>
    <row r="43" spans="1:4" ht="15" thickBot="1">
      <c r="A43" s="11"/>
      <c r="B43" s="13" t="s">
        <v>44</v>
      </c>
      <c r="C43" s="7">
        <f>C5+C7+C11+C18+C40</f>
        <v>12.82</v>
      </c>
      <c r="D43" s="7">
        <f>D5+D7+D11+D18+D40</f>
        <v>14.055720000000001</v>
      </c>
    </row>
  </sheetData>
  <mergeCells count="6">
    <mergeCell ref="A18:B18"/>
    <mergeCell ref="A40:B40"/>
    <mergeCell ref="A11:B11"/>
    <mergeCell ref="A2:D2"/>
    <mergeCell ref="A5:B5"/>
    <mergeCell ref="A7:B7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dcterms:created xsi:type="dcterms:W3CDTF">1996-10-08T23:32:33Z</dcterms:created>
  <dcterms:modified xsi:type="dcterms:W3CDTF">2018-07-12T10:33:35Z</dcterms:modified>
</cp:coreProperties>
</file>